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1ac1fd66742f5c3/Desktop/GWG/"/>
    </mc:Choice>
  </mc:AlternateContent>
  <xr:revisionPtr revIDLastSave="8" documentId="8_{6C1FED41-58FA-40FB-9FD3-6715777F060C}" xr6:coauthVersionLast="47" xr6:coauthVersionMax="47" xr10:uidLastSave="{A3CEB90F-80E6-499C-8E29-81A8D51A32F8}"/>
  <bookViews>
    <workbookView xWindow="-120" yWindow="-120" windowWidth="29040" windowHeight="15720" xr2:uid="{57886468-CCFC-4166-9E93-A1767AE10E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G6" i="1" s="1"/>
  <c r="F10" i="1" l="1"/>
  <c r="F9" i="1"/>
  <c r="F8" i="1"/>
  <c r="F7" i="1"/>
  <c r="C6" i="1"/>
  <c r="C10" i="1" s="1"/>
  <c r="C16" i="1"/>
  <c r="F15" i="1" s="1"/>
  <c r="G15" i="1" l="1"/>
  <c r="J13" i="1" s="1"/>
  <c r="J20" i="1" s="1"/>
  <c r="F18" i="1"/>
  <c r="G18" i="1" s="1"/>
  <c r="F19" i="1"/>
  <c r="G19" i="1" s="1"/>
  <c r="F16" i="1"/>
  <c r="G16" i="1" s="1"/>
  <c r="F17" i="1"/>
  <c r="G17" i="1" s="1"/>
  <c r="G7" i="1"/>
  <c r="G8" i="1"/>
  <c r="G9" i="1"/>
  <c r="G10" i="1"/>
  <c r="J14" i="1" l="1"/>
  <c r="J15" i="1"/>
  <c r="J16" i="1"/>
  <c r="J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Liz Freeman</author>
  </authors>
  <commentList>
    <comment ref="C10" authorId="0" shapeId="0" xr:uid="{FFBDB390-01B1-4800-8F1F-90B4A6B0DC57}">
      <text>
        <r>
          <rPr>
            <b/>
            <sz val="9"/>
            <color indexed="81"/>
            <rFont val="Tahoma"/>
            <family val="2"/>
          </rPr>
          <t>Liz Freeman:</t>
        </r>
        <r>
          <rPr>
            <sz val="9"/>
            <color indexed="81"/>
            <rFont val="Tahoma"/>
            <family val="2"/>
          </rPr>
          <t xml:space="preserve">
Paul.  Halp - how do we get this to not go to negative?  Just $0
</t>
        </r>
      </text>
    </comment>
  </commentList>
</comments>
</file>

<file path=xl/sharedStrings.xml><?xml version="1.0" encoding="utf-8"?>
<sst xmlns="http://schemas.openxmlformats.org/spreadsheetml/2006/main" count="34" uniqueCount="29">
  <si>
    <t>LBM Subordinated Claims</t>
  </si>
  <si>
    <t>NET SETTLEMENT PROCEEDS</t>
  </si>
  <si>
    <t>Prepetition L Bond Investment</t>
  </si>
  <si>
    <t>Percentage of Total WDT Interests</t>
  </si>
  <si>
    <t>Estimated Distribution</t>
  </si>
  <si>
    <t>Total Super Priority Claims</t>
  </si>
  <si>
    <t>Series A1</t>
  </si>
  <si>
    <t xml:space="preserve">Series A2 </t>
  </si>
  <si>
    <t>Series B</t>
  </si>
  <si>
    <t>ESTIMATED TOTAL DISTRIBUTION</t>
  </si>
  <si>
    <t>Amount (WDT Interest)</t>
  </si>
  <si>
    <t xml:space="preserve">Available Settlement Proceeds for A1, A2 and B WDT Interest Holders </t>
  </si>
  <si>
    <t>Diminution Claim*</t>
  </si>
  <si>
    <t>General Unsecured Claims#</t>
  </si>
  <si>
    <t>WDT Interest Series Created by the Plan</t>
  </si>
  <si>
    <t>Indenture Trustee Fees and Costs</t>
  </si>
  <si>
    <t xml:space="preserve">A1 Indenture Trustee </t>
  </si>
  <si>
    <t>WDT Interests sharing pro rata in Settlement Proceeds after A1 Indenture Trustee and Diminution Claim are paid</t>
  </si>
  <si>
    <t>L Bond Claims</t>
  </si>
  <si>
    <t>Estimated Distribution      Art. VI.C.iii</t>
  </si>
  <si>
    <t>Estimated Distribution from Diminution Claim Art. VI.C.ii.</t>
  </si>
  <si>
    <t>Basis of Claim</t>
  </si>
  <si>
    <t>Total Interests</t>
  </si>
  <si>
    <t>Note: Administrative (other than Series A1 Indenture Trustee Claims), Secured, Priority, and Conveneince Class Claims are paid in full</t>
  </si>
  <si>
    <t>Two Basis of Distribution Under the Plan to former L Bond Holders</t>
  </si>
  <si>
    <t>Percent Distribution on account of the L Bond Claims</t>
  </si>
  <si>
    <t>FORMER L BOND HOLDER DISTRIBUTION ESTIMATE</t>
  </si>
  <si>
    <t>#Based on current discussions with a Claimant, the range of GUC claims is $4,000,000 to $404,000,000</t>
  </si>
  <si>
    <t>*Based on discussions  the range of the Dimunition Claim is from $0 to an amount that exceeds the Net Settlement Proceeds.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</si>
</sst>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0%"/>
    <numFmt numFmtId="165" formatCode="0.000%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44" fontId="0" fillId="0" borderId="0" xfId="1" applyFont="1"/>
    <xf numFmtId="44" fontId="2" fillId="0" borderId="0" xfId="1" applyFont="1"/>
    <xf numFmtId="164" fontId="0" fillId="0" borderId="0" xfId="2" applyNumberFormat="1" applyFont="1"/>
    <xf numFmtId="44" fontId="0" fillId="0" borderId="0" xfId="0" applyNumberFormat="1"/>
    <xf numFmtId="0" fontId="3" fillId="0" borderId="0" xfId="0" applyFont="1" applyAlignment="1">
      <alignment horizontal="center" wrapText="1"/>
    </xf>
    <xf numFmtId="44" fontId="2" fillId="0" borderId="0" xfId="0" applyNumberFormat="1" applyFont="1"/>
    <xf numFmtId="164" fontId="0" fillId="0" borderId="0" xfId="0" applyNumberFormat="1"/>
    <xf numFmtId="44" fontId="0" fillId="3" borderId="0" xfId="1" applyFont="1" applyFill="1"/>
    <xf numFmtId="0" fontId="0" fillId="4" borderId="0" xfId="0" applyFill="1"/>
    <xf numFmtId="44" fontId="0" fillId="4" borderId="0" xfId="1" applyFont="1" applyFill="1"/>
    <xf numFmtId="0" fontId="0" fillId="5" borderId="0" xfId="0" applyFill="1"/>
    <xf numFmtId="0" fontId="2" fillId="4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44" fontId="0" fillId="3" borderId="0" xfId="0" applyNumberFormat="1" applyFill="1"/>
    <xf numFmtId="44" fontId="2" fillId="2" borderId="0" xfId="1" applyFont="1" applyFill="1"/>
    <xf numFmtId="44" fontId="0" fillId="0" borderId="0" xfId="1" applyFont="1" applyFill="1"/>
    <xf numFmtId="0" fontId="2" fillId="0" borderId="0" xfId="0" applyFont="1" applyAlignment="1">
      <alignment wrapText="1"/>
    </xf>
    <xf numFmtId="0" fontId="2" fillId="3" borderId="0" xfId="0" applyFont="1" applyFill="1" applyAlignment="1">
      <alignment wrapText="1"/>
    </xf>
    <xf numFmtId="0" fontId="2" fillId="3" borderId="0" xfId="0" applyFont="1" applyFill="1"/>
    <xf numFmtId="0" fontId="2" fillId="0" borderId="0" xfId="0" applyFont="1" applyAlignment="1">
      <alignment horizontal="center" wrapText="1"/>
    </xf>
    <xf numFmtId="0" fontId="0" fillId="6" borderId="0" xfId="0" applyFill="1" applyAlignment="1">
      <alignment wrapText="1"/>
    </xf>
    <xf numFmtId="44" fontId="2" fillId="6" borderId="0" xfId="0" applyNumberFormat="1" applyFont="1" applyFill="1"/>
    <xf numFmtId="0" fontId="2" fillId="6" borderId="0" xfId="0" applyFont="1" applyFill="1" applyAlignment="1">
      <alignment horizontal="center" wrapText="1"/>
    </xf>
    <xf numFmtId="165" fontId="2" fillId="0" borderId="0" xfId="0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72840-D1DD-4CE6-BA1B-32387D7D74FA}">
  <sheetPr>
    <pageSetUpPr fitToPage="1"/>
  </sheetPr>
  <dimension ref="A1:J21"/>
  <sheetViews>
    <sheetView tabSelected="1" zoomScale="80" zoomScaleNormal="80" workbookViewId="0">
      <selection activeCell="E12" sqref="E12"/>
    </sheetView>
  </sheetViews>
  <sheetFormatPr defaultRowHeight="15" x14ac:dyDescent="0.25"/>
  <cols>
    <col min="1" max="1" width="27.42578125" customWidth="1"/>
    <col min="2" max="2" width="24.5703125" customWidth="1"/>
    <col min="3" max="3" width="19.42578125" customWidth="1"/>
    <col min="4" max="4" width="4.7109375" customWidth="1"/>
    <col min="5" max="5" width="16.7109375" customWidth="1"/>
    <col min="6" max="6" width="21.7109375" customWidth="1"/>
    <col min="7" max="7" width="17.42578125" customWidth="1"/>
    <col min="8" max="8" width="4" customWidth="1"/>
    <col min="9" max="9" width="17" customWidth="1"/>
    <col min="10" max="10" width="18.7109375" customWidth="1"/>
    <col min="11" max="11" width="18.140625" customWidth="1"/>
  </cols>
  <sheetData>
    <row r="1" spans="1:10" ht="20.25" customHeight="1" x14ac:dyDescent="0.25">
      <c r="C1" s="2" t="s">
        <v>26</v>
      </c>
    </row>
    <row r="2" spans="1:10" ht="25.5" customHeight="1" x14ac:dyDescent="0.25">
      <c r="A2" s="2" t="s">
        <v>1</v>
      </c>
      <c r="B2" s="19">
        <v>59825384.159999996</v>
      </c>
      <c r="F2" s="3" t="s">
        <v>24</v>
      </c>
    </row>
    <row r="3" spans="1:10" ht="52.5" customHeight="1" x14ac:dyDescent="0.25">
      <c r="A3" s="24" t="s">
        <v>14</v>
      </c>
      <c r="B3" s="3" t="s">
        <v>21</v>
      </c>
      <c r="C3" s="9" t="s">
        <v>10</v>
      </c>
      <c r="F3" s="16" t="s">
        <v>20</v>
      </c>
      <c r="G3" s="15"/>
    </row>
    <row r="4" spans="1:10" ht="30" x14ac:dyDescent="0.25">
      <c r="A4" t="s">
        <v>16</v>
      </c>
      <c r="B4" s="4" t="s">
        <v>15</v>
      </c>
      <c r="C4" s="5">
        <v>2350000</v>
      </c>
      <c r="J4" s="8"/>
    </row>
    <row r="5" spans="1:10" ht="30" x14ac:dyDescent="0.25">
      <c r="B5" s="13" t="s">
        <v>12</v>
      </c>
      <c r="C5" s="14">
        <v>57650000</v>
      </c>
      <c r="E5" s="9" t="s">
        <v>2</v>
      </c>
      <c r="F5" s="9" t="s">
        <v>3</v>
      </c>
      <c r="G5" s="9" t="s">
        <v>4</v>
      </c>
    </row>
    <row r="6" spans="1:10" x14ac:dyDescent="0.25">
      <c r="B6" s="1" t="s">
        <v>5</v>
      </c>
      <c r="C6" s="10">
        <f>SUM(C4:C5)</f>
        <v>60000000</v>
      </c>
      <c r="E6" s="5">
        <v>5000</v>
      </c>
      <c r="F6" s="11">
        <f>E6/C13</f>
        <v>2.9889069265968061E-6</v>
      </c>
      <c r="G6" s="8">
        <f>F6*C5</f>
        <v>172.31048431830587</v>
      </c>
    </row>
    <row r="7" spans="1:10" x14ac:dyDescent="0.25">
      <c r="E7" s="5">
        <v>10000</v>
      </c>
      <c r="F7" s="11">
        <f>E7/C13</f>
        <v>5.9778138531936122E-6</v>
      </c>
      <c r="G7" s="8">
        <f>F7*C5</f>
        <v>344.62096863661174</v>
      </c>
    </row>
    <row r="8" spans="1:10" x14ac:dyDescent="0.25">
      <c r="E8" s="5">
        <v>20000</v>
      </c>
      <c r="F8" s="7">
        <f>E8/C13</f>
        <v>1.1955627706387224E-5</v>
      </c>
      <c r="G8" s="5">
        <f>F8*C5</f>
        <v>689.24193727322347</v>
      </c>
    </row>
    <row r="9" spans="1:10" x14ac:dyDescent="0.25">
      <c r="E9" s="5">
        <v>50000</v>
      </c>
      <c r="F9" s="7">
        <f>E9/C13</f>
        <v>2.9889069265968061E-5</v>
      </c>
      <c r="G9" s="5">
        <f>F9*C5</f>
        <v>1723.1048431830586</v>
      </c>
    </row>
    <row r="10" spans="1:10" ht="45" x14ac:dyDescent="0.25">
      <c r="B10" s="25" t="s">
        <v>11</v>
      </c>
      <c r="C10" s="26">
        <f>B2-C6</f>
        <v>-174615.84000000358</v>
      </c>
      <c r="E10" s="5">
        <v>100000</v>
      </c>
      <c r="F10" s="7">
        <f>E10/C13</f>
        <v>5.9778138531936122E-5</v>
      </c>
      <c r="G10" s="5">
        <f>F10*C5</f>
        <v>3446.2096863661172</v>
      </c>
    </row>
    <row r="11" spans="1:10" x14ac:dyDescent="0.25">
      <c r="E11" s="5"/>
      <c r="F11" s="11"/>
      <c r="G11" s="8"/>
      <c r="I11" s="23" t="s">
        <v>9</v>
      </c>
      <c r="J11" s="22"/>
    </row>
    <row r="12" spans="1:10" ht="75" x14ac:dyDescent="0.25">
      <c r="A12" s="21" t="s">
        <v>17</v>
      </c>
      <c r="F12" s="27" t="s">
        <v>19</v>
      </c>
      <c r="I12" s="17" t="s">
        <v>2</v>
      </c>
      <c r="J12" s="17" t="s">
        <v>4</v>
      </c>
    </row>
    <row r="13" spans="1:10" x14ac:dyDescent="0.25">
      <c r="A13" t="s">
        <v>6</v>
      </c>
      <c r="B13" t="s">
        <v>18</v>
      </c>
      <c r="C13" s="5">
        <v>1672852358</v>
      </c>
      <c r="I13" s="12">
        <v>5000</v>
      </c>
      <c r="J13" s="12">
        <f>G6+G15</f>
        <v>171.90125654623085</v>
      </c>
    </row>
    <row r="14" spans="1:10" ht="30" x14ac:dyDescent="0.25">
      <c r="A14" t="s">
        <v>7</v>
      </c>
      <c r="B14" t="s">
        <v>0</v>
      </c>
      <c r="C14" s="5">
        <v>56627477.869999997</v>
      </c>
      <c r="E14" s="9" t="s">
        <v>2</v>
      </c>
      <c r="F14" s="9" t="s">
        <v>3</v>
      </c>
      <c r="G14" s="9" t="s">
        <v>4</v>
      </c>
      <c r="I14" s="12">
        <v>10000</v>
      </c>
      <c r="J14" s="18">
        <f>G16+G7</f>
        <v>343.80251309246171</v>
      </c>
    </row>
    <row r="15" spans="1:10" x14ac:dyDescent="0.25">
      <c r="A15" t="s">
        <v>8</v>
      </c>
      <c r="B15" t="s">
        <v>13</v>
      </c>
      <c r="C15" s="20">
        <v>404000000</v>
      </c>
      <c r="E15" s="5">
        <v>5000</v>
      </c>
      <c r="F15" s="11">
        <f>E15/C16</f>
        <v>2.3435890585584457E-6</v>
      </c>
      <c r="G15" s="8">
        <f>F15*C10</f>
        <v>-0.40922777207500055</v>
      </c>
      <c r="I15" s="12">
        <v>25000</v>
      </c>
      <c r="J15" s="12">
        <f>G17+G8</f>
        <v>687.60502618492342</v>
      </c>
    </row>
    <row r="16" spans="1:10" x14ac:dyDescent="0.25">
      <c r="B16" s="1" t="s">
        <v>22</v>
      </c>
      <c r="C16" s="6">
        <f>SUM(C13:C15)</f>
        <v>2133479835.8699999</v>
      </c>
      <c r="E16" s="5">
        <v>10000</v>
      </c>
      <c r="F16" s="11">
        <f>E16/C16</f>
        <v>4.6871781171168913E-6</v>
      </c>
      <c r="G16" s="8">
        <f>C10*F16</f>
        <v>-0.8184555441500011</v>
      </c>
      <c r="I16" s="12">
        <v>50000</v>
      </c>
      <c r="J16" s="12">
        <f>G18+G9</f>
        <v>1719.0125654623087</v>
      </c>
    </row>
    <row r="17" spans="1:10" x14ac:dyDescent="0.25">
      <c r="E17" s="5">
        <v>20000</v>
      </c>
      <c r="F17" s="7">
        <f>E17/C16</f>
        <v>9.3743562342337826E-6</v>
      </c>
      <c r="G17" s="5">
        <f>F17*C10</f>
        <v>-1.6369110883000022</v>
      </c>
      <c r="I17" s="12">
        <v>100000</v>
      </c>
      <c r="J17" s="12">
        <f>G19+G10</f>
        <v>3438.0251309246173</v>
      </c>
    </row>
    <row r="18" spans="1:10" x14ac:dyDescent="0.25">
      <c r="E18" s="5">
        <v>50000</v>
      </c>
      <c r="F18" s="7">
        <f>E18/C16</f>
        <v>2.3435890585584454E-5</v>
      </c>
      <c r="G18" s="5">
        <f>F18*C10</f>
        <v>-4.0922777207500047</v>
      </c>
      <c r="I18" s="12"/>
      <c r="J18" s="12"/>
    </row>
    <row r="19" spans="1:10" x14ac:dyDescent="0.25">
      <c r="E19" s="5">
        <v>100000</v>
      </c>
      <c r="F19" s="7">
        <f>E19/C16</f>
        <v>4.6871781171168908E-5</v>
      </c>
      <c r="G19" s="5">
        <f>F19*C10</f>
        <v>-8.1845554415000095</v>
      </c>
    </row>
    <row r="20" spans="1:10" ht="75" x14ac:dyDescent="0.25">
      <c r="A20" s="4" t="s">
        <v>23</v>
      </c>
      <c r="B20" t="s">
        <v>28</v>
      </c>
      <c r="I20" s="21" t="s">
        <v>25</v>
      </c>
      <c r="J20" s="28">
        <f>J13/I13</f>
        <v>3.4380251309246171E-2</v>
      </c>
    </row>
    <row r="21" spans="1:10" x14ac:dyDescent="0.25">
      <c r="B21" t="s">
        <v>27</v>
      </c>
    </row>
  </sheetData>
  <pageMargins left="0" right="0" top="0" bottom="0" header="0.3" footer="0.3"/>
  <pageSetup paperSize="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Freeman</dc:creator>
  <cp:lastModifiedBy>Liz Freeman</cp:lastModifiedBy>
  <cp:lastPrinted>2025-03-27T16:09:21Z</cp:lastPrinted>
  <dcterms:created xsi:type="dcterms:W3CDTF">2025-03-17T21:30:30Z</dcterms:created>
  <dcterms:modified xsi:type="dcterms:W3CDTF">2025-04-08T15:01:44Z</dcterms:modified>
</cp:coreProperties>
</file>